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Heder</author>
  </authors>
  <commentList>
    <comment ref="C24" authorId="0">
      <text>
        <r>
          <rPr>
            <b/>
            <sz val="9"/>
            <rFont val="Segoe UI"/>
            <family val="2"/>
          </rPr>
          <t>Heder: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<sst xmlns="http://schemas.openxmlformats.org/spreadsheetml/2006/main" count="131" uniqueCount="90">
  <si>
    <t>ORÇAMENTO</t>
  </si>
  <si>
    <t>VISTO</t>
  </si>
  <si>
    <t xml:space="preserve"> ANALÍTICO</t>
  </si>
  <si>
    <r>
      <t>FL</t>
    </r>
    <r>
      <rPr>
        <sz val="10"/>
        <rFont val="Times New Roman"/>
        <family val="1"/>
      </rPr>
      <t xml:space="preserve">:  </t>
    </r>
  </si>
  <si>
    <t xml:space="preserve">  </t>
  </si>
  <si>
    <t>ITEM</t>
  </si>
  <si>
    <t xml:space="preserve">                 DISCRIMINAÇÃO DOS SERVIÇOS</t>
  </si>
  <si>
    <t>QUANT.</t>
  </si>
  <si>
    <t>UNID.</t>
  </si>
  <si>
    <t>PREÇOS</t>
  </si>
  <si>
    <t>UNITÁRIO</t>
  </si>
  <si>
    <t>PARCIAL</t>
  </si>
  <si>
    <t>TOTAL</t>
  </si>
  <si>
    <t xml:space="preserve"> VALOR  </t>
  </si>
  <si>
    <t>Serviços Preliminares:</t>
  </si>
  <si>
    <t>2.1</t>
  </si>
  <si>
    <t>Movimento de Terra:</t>
  </si>
  <si>
    <t>3.1</t>
  </si>
  <si>
    <t>3.2</t>
  </si>
  <si>
    <t>4.1</t>
  </si>
  <si>
    <t>5.1</t>
  </si>
  <si>
    <t>6.1</t>
  </si>
  <si>
    <t>8.1</t>
  </si>
  <si>
    <t>8.2</t>
  </si>
  <si>
    <t>9.1</t>
  </si>
  <si>
    <t>9.2</t>
  </si>
  <si>
    <t>9.3</t>
  </si>
  <si>
    <t>10.1</t>
  </si>
  <si>
    <t>10.2</t>
  </si>
  <si>
    <t>11.1</t>
  </si>
  <si>
    <t>11.2</t>
  </si>
  <si>
    <t>m²</t>
  </si>
  <si>
    <t>6.2</t>
  </si>
  <si>
    <t>pt</t>
  </si>
  <si>
    <t>2.2</t>
  </si>
  <si>
    <t>Fundações:</t>
  </si>
  <si>
    <t>Paredes:</t>
  </si>
  <si>
    <t>Cobertura:</t>
  </si>
  <si>
    <t>7.1</t>
  </si>
  <si>
    <t>7.2</t>
  </si>
  <si>
    <t>6.3</t>
  </si>
  <si>
    <t>m</t>
  </si>
  <si>
    <t>CÓDIGO</t>
  </si>
  <si>
    <t>1.3</t>
  </si>
  <si>
    <t>1.4</t>
  </si>
  <si>
    <t>Andaime de madeira</t>
  </si>
  <si>
    <r>
      <rPr>
        <b/>
        <sz val="12"/>
        <rFont val="Times New Roman"/>
        <family val="1"/>
      </rPr>
      <t xml:space="preserve">PREFEITURA DE SANTA LUZIA DO PARÁ                                    </t>
    </r>
    <r>
      <rPr>
        <b/>
        <sz val="16"/>
        <rFont val="Times New Roman"/>
        <family val="1"/>
      </rPr>
      <t xml:space="preserve"> </t>
    </r>
    <r>
      <rPr>
        <b/>
        <sz val="12"/>
        <rFont val="Times New Roman"/>
        <family val="1"/>
      </rPr>
      <t>Secretaria de Obras</t>
    </r>
  </si>
  <si>
    <t>m³</t>
  </si>
  <si>
    <t>Limpeza do terreno</t>
  </si>
  <si>
    <t>Estrutura de concreto:</t>
  </si>
  <si>
    <t>1.5</t>
  </si>
  <si>
    <t>Esquadrias:</t>
  </si>
  <si>
    <t>Revestimentos:</t>
  </si>
  <si>
    <t>Piso:</t>
  </si>
  <si>
    <t>Instalações :</t>
  </si>
  <si>
    <t>Pintura:</t>
  </si>
  <si>
    <t>T   O   T   A   L</t>
  </si>
  <si>
    <t>R$</t>
  </si>
  <si>
    <t>Locação da obra a trena</t>
  </si>
  <si>
    <t>Barracão de madeira/Almoxarifado</t>
  </si>
  <si>
    <t>Escavação manual ate 1.50m de profundidade</t>
  </si>
  <si>
    <t>Aterro c/ material fora da obra, incl. apiloamento</t>
  </si>
  <si>
    <t>Bloco em concreto armado p/ fundaçao (incl. forma)</t>
  </si>
  <si>
    <t>Baldrame em concreto armado c/ cinta de amarração</t>
  </si>
  <si>
    <t>Alvenaria tijolo de barro a cutelo</t>
  </si>
  <si>
    <t>Chapisco de cimento e areia no traço 1:3</t>
  </si>
  <si>
    <t>Placa da obra em lona com plotagem de gráfica</t>
  </si>
  <si>
    <t>Reboco com argamassa 1:6:Adit. Plast.</t>
  </si>
  <si>
    <t>Ponto de luz / força (c/tubul., cx. e fiaçao) ate 200W</t>
  </si>
  <si>
    <t>PVA externa sem massa c/ líq. preparador</t>
  </si>
  <si>
    <t>Concreto armado fck=20MPA c/ forma mad. branca</t>
  </si>
  <si>
    <t>Camada regularizadora no traço 1:4</t>
  </si>
  <si>
    <t>1.1</t>
  </si>
  <si>
    <t>1.2</t>
  </si>
  <si>
    <t>Camada impermeabilizadora e=10cm c/ seixo</t>
  </si>
  <si>
    <t>Estrutura metálica p/ cobertura - 2 águas-vão 20m</t>
  </si>
  <si>
    <t xml:space="preserve">Piso de alta resistência e=8mm c/ resina </t>
  </si>
  <si>
    <r>
      <t xml:space="preserve">Local: </t>
    </r>
    <r>
      <rPr>
        <b/>
        <sz val="12"/>
        <rFont val="Times New Roman"/>
        <family val="1"/>
      </rPr>
      <t>Bairro da Paz - Zona urbana</t>
    </r>
  </si>
  <si>
    <r>
      <t xml:space="preserve">OBRA: </t>
    </r>
    <r>
      <rPr>
        <b/>
        <sz val="12"/>
        <rFont val="Times New Roman"/>
        <family val="1"/>
      </rPr>
      <t>Construção de uma quadra esportiva da Escola Municipal</t>
    </r>
  </si>
  <si>
    <t>Portão de ferro 1/2" c/ ferragens (incl. pint. anti-corrosiva)</t>
  </si>
  <si>
    <t>Alambrado p/ quadra (tubo fo e tela de arame galv.-12 # 2")</t>
  </si>
  <si>
    <t>SEOP+BDI 25%</t>
  </si>
  <si>
    <t>Cobertura - telha em aço galvanizado e=0,5mm</t>
  </si>
  <si>
    <t>02/02</t>
  </si>
  <si>
    <t>SEDOP/SET./2022</t>
  </si>
  <si>
    <t>Cumeeira de aço galvanizado</t>
  </si>
  <si>
    <t>Projetor c/ lâmpada vapor met. 1000W completo</t>
  </si>
  <si>
    <t>jan.2023</t>
  </si>
  <si>
    <r>
      <t>.</t>
    </r>
    <r>
      <rPr>
        <b/>
        <sz val="11.5"/>
        <rFont val="Times New Roman"/>
        <family val="1"/>
      </rPr>
      <t>01/</t>
    </r>
    <r>
      <rPr>
        <b/>
        <sz val="11.5"/>
        <color indexed="9"/>
        <rFont val="Times New Roman"/>
        <family val="1"/>
      </rPr>
      <t>.</t>
    </r>
    <r>
      <rPr>
        <b/>
        <sz val="11.5"/>
        <rFont val="Times New Roman"/>
        <family val="1"/>
      </rPr>
      <t>02</t>
    </r>
  </si>
  <si>
    <t>Acrílica para piso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</si>
</sst>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&quot;Ativado&quot;;&quot;Ativado&quot;;&quot;Desativado&quot;"/>
  </numFmts>
  <fonts count="6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1.5"/>
      <color indexed="9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Segoe UI"/>
      <family val="2"/>
    </font>
    <font>
      <b/>
      <sz val="9"/>
      <name val="Segoe UI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mbria"/>
      <family val="1"/>
    </font>
    <font>
      <b/>
      <sz val="9"/>
      <color indexed="10"/>
      <name val="Cambria"/>
      <family val="1"/>
    </font>
    <font>
      <b/>
      <sz val="6"/>
      <color indexed="10"/>
      <name val="Times New Roman"/>
      <family val="1"/>
    </font>
    <font>
      <b/>
      <sz val="7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Cambria"/>
      <family val="1"/>
    </font>
    <font>
      <b/>
      <sz val="6"/>
      <color rgb="FFFF0000"/>
      <name val="Times New Roman"/>
      <family val="1"/>
    </font>
    <font>
      <b/>
      <sz val="7"/>
      <color rgb="FFFF0000"/>
      <name val="Cambria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5" fillId="32" borderId="0" applyNumberFormat="0" applyBorder="0" applyAlignment="0" applyProtection="0"/>
    <xf numFmtId="0" fontId="56" fillId="21" borderId="5" applyNumberFormat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43" fontId="0" fillId="0" borderId="0" xfId="63" applyFont="1" applyAlignment="1">
      <alignment/>
    </xf>
    <xf numFmtId="0" fontId="5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3" fontId="9" fillId="0" borderId="0" xfId="63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43" fontId="5" fillId="0" borderId="13" xfId="63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64" fillId="0" borderId="15" xfId="0" applyFont="1" applyBorder="1" applyAlignment="1">
      <alignment horizontal="center" vertical="center" wrapText="1"/>
    </xf>
    <xf numFmtId="43" fontId="41" fillId="0" borderId="15" xfId="63" applyFont="1" applyBorder="1" applyAlignment="1">
      <alignment horizontal="right" vertical="top" wrapText="1"/>
    </xf>
    <xf numFmtId="0" fontId="41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6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center" wrapText="1"/>
    </xf>
    <xf numFmtId="43" fontId="17" fillId="0" borderId="20" xfId="63" applyFont="1" applyBorder="1" applyAlignment="1">
      <alignment horizontal="right" vertical="center" wrapText="1"/>
    </xf>
    <xf numFmtId="0" fontId="17" fillId="0" borderId="20" xfId="0" applyFont="1" applyBorder="1" applyAlignment="1">
      <alignment horizontal="right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 wrapText="1"/>
    </xf>
    <xf numFmtId="43" fontId="17" fillId="0" borderId="18" xfId="63" applyFont="1" applyBorder="1" applyAlignment="1">
      <alignment horizontal="right" vertical="center" wrapText="1"/>
    </xf>
    <xf numFmtId="0" fontId="17" fillId="0" borderId="18" xfId="0" applyFont="1" applyBorder="1" applyAlignment="1">
      <alignment horizontal="center" vertical="center" wrapText="1"/>
    </xf>
    <xf numFmtId="43" fontId="17" fillId="0" borderId="18" xfId="63" applyFont="1" applyBorder="1" applyAlignment="1">
      <alignment horizontal="right" vertical="top" wrapText="1"/>
    </xf>
    <xf numFmtId="0" fontId="17" fillId="0" borderId="18" xfId="0" applyFont="1" applyBorder="1" applyAlignment="1">
      <alignment/>
    </xf>
    <xf numFmtId="0" fontId="16" fillId="0" borderId="21" xfId="0" applyFont="1" applyBorder="1" applyAlignment="1">
      <alignment horizontal="center" vertical="center" wrapText="1"/>
    </xf>
    <xf numFmtId="0" fontId="16" fillId="0" borderId="18" xfId="0" applyFont="1" applyBorder="1" applyAlignment="1">
      <alignment vertical="center" wrapText="1"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 vertical="center" wrapText="1"/>
    </xf>
    <xf numFmtId="49" fontId="17" fillId="0" borderId="22" xfId="0" applyNumberFormat="1" applyFont="1" applyFill="1" applyBorder="1" applyAlignment="1" applyProtection="1">
      <alignment horizontal="left" vertical="center" wrapText="1"/>
      <protection/>
    </xf>
    <xf numFmtId="0" fontId="16" fillId="33" borderId="18" xfId="0" applyFont="1" applyFill="1" applyBorder="1" applyAlignment="1">
      <alignment horizontal="center" vertical="center" wrapText="1"/>
    </xf>
    <xf numFmtId="43" fontId="17" fillId="0" borderId="20" xfId="63" applyFont="1" applyBorder="1" applyAlignment="1">
      <alignment horizontal="center" vertical="center" wrapText="1"/>
    </xf>
    <xf numFmtId="0" fontId="19" fillId="0" borderId="0" xfId="0" applyFont="1" applyAlignment="1">
      <alignment/>
    </xf>
    <xf numFmtId="43" fontId="19" fillId="0" borderId="23" xfId="63" applyFont="1" applyBorder="1" applyAlignment="1">
      <alignment horizontal="right" vertical="center" wrapText="1"/>
    </xf>
    <xf numFmtId="0" fontId="19" fillId="0" borderId="21" xfId="0" applyFont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/>
    </xf>
    <xf numFmtId="43" fontId="19" fillId="0" borderId="18" xfId="63" applyFont="1" applyBorder="1" applyAlignment="1">
      <alignment horizontal="right" vertical="center" wrapText="1"/>
    </xf>
    <xf numFmtId="0" fontId="19" fillId="0" borderId="18" xfId="0" applyFont="1" applyBorder="1" applyAlignment="1">
      <alignment horizontal="center" vertical="center" wrapText="1"/>
    </xf>
    <xf numFmtId="43" fontId="19" fillId="0" borderId="18" xfId="63" applyFont="1" applyBorder="1" applyAlignment="1">
      <alignment horizontal="right" wrapText="1"/>
    </xf>
    <xf numFmtId="0" fontId="16" fillId="0" borderId="20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4" fontId="17" fillId="0" borderId="18" xfId="0" applyNumberFormat="1" applyFont="1" applyBorder="1" applyAlignment="1">
      <alignment/>
    </xf>
    <xf numFmtId="4" fontId="17" fillId="0" borderId="0" xfId="0" applyNumberFormat="1" applyFont="1" applyAlignment="1">
      <alignment/>
    </xf>
    <xf numFmtId="43" fontId="16" fillId="0" borderId="20" xfId="63" applyFont="1" applyBorder="1" applyAlignment="1">
      <alignment horizontal="center" vertical="center" wrapText="1"/>
    </xf>
    <xf numFmtId="43" fontId="16" fillId="0" borderId="20" xfId="63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7" fillId="0" borderId="14" xfId="0" applyFont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vertical="center" wrapText="1"/>
    </xf>
    <xf numFmtId="43" fontId="17" fillId="0" borderId="15" xfId="63" applyFont="1" applyBorder="1" applyAlignment="1">
      <alignment horizontal="right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33" borderId="26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vertical="center" wrapText="1"/>
    </xf>
    <xf numFmtId="43" fontId="17" fillId="0" borderId="26" xfId="63" applyFont="1" applyBorder="1" applyAlignment="1">
      <alignment horizontal="right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6" xfId="0" applyFont="1" applyBorder="1" applyAlignment="1">
      <alignment/>
    </xf>
    <xf numFmtId="43" fontId="17" fillId="0" borderId="26" xfId="63" applyFont="1" applyBorder="1" applyAlignment="1">
      <alignment horizontal="right" wrapText="1"/>
    </xf>
    <xf numFmtId="43" fontId="17" fillId="0" borderId="0" xfId="63" applyFont="1" applyBorder="1" applyAlignment="1">
      <alignment horizontal="right" vertical="center" wrapText="1"/>
    </xf>
    <xf numFmtId="43" fontId="17" fillId="0" borderId="27" xfId="63" applyFont="1" applyBorder="1" applyAlignment="1">
      <alignment horizontal="right" vertical="center" wrapText="1"/>
    </xf>
    <xf numFmtId="43" fontId="64" fillId="0" borderId="28" xfId="63" applyFont="1" applyBorder="1" applyAlignment="1">
      <alignment horizontal="right" vertical="center" wrapText="1"/>
    </xf>
    <xf numFmtId="43" fontId="64" fillId="0" borderId="29" xfId="63" applyFont="1" applyBorder="1" applyAlignment="1">
      <alignment horizontal="right" vertical="center" wrapText="1"/>
    </xf>
    <xf numFmtId="43" fontId="66" fillId="0" borderId="28" xfId="0" applyNumberFormat="1" applyFont="1" applyBorder="1" applyAlignment="1">
      <alignment horizontal="center" vertical="center" wrapText="1"/>
    </xf>
    <xf numFmtId="43" fontId="66" fillId="0" borderId="30" xfId="0" applyNumberFormat="1" applyFont="1" applyBorder="1" applyAlignment="1">
      <alignment horizontal="center" vertical="center" wrapText="1"/>
    </xf>
    <xf numFmtId="43" fontId="5" fillId="0" borderId="13" xfId="63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43" fontId="8" fillId="0" borderId="34" xfId="63" applyFont="1" applyBorder="1" applyAlignment="1">
      <alignment horizontal="center" vertical="center" wrapText="1"/>
    </xf>
    <xf numFmtId="43" fontId="8" fillId="0" borderId="0" xfId="63" applyFont="1" applyBorder="1" applyAlignment="1">
      <alignment horizontal="center" vertical="center" wrapText="1"/>
    </xf>
    <xf numFmtId="43" fontId="8" fillId="0" borderId="35" xfId="63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43" fontId="8" fillId="0" borderId="36" xfId="63" applyFont="1" applyBorder="1" applyAlignment="1">
      <alignment horizontal="center" vertical="center" wrapText="1"/>
    </xf>
    <xf numFmtId="43" fontId="8" fillId="0" borderId="37" xfId="63" applyFont="1" applyBorder="1" applyAlignment="1">
      <alignment horizontal="center" vertical="center" wrapText="1"/>
    </xf>
    <xf numFmtId="43" fontId="8" fillId="0" borderId="38" xfId="63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43" fontId="12" fillId="0" borderId="39" xfId="0" applyNumberFormat="1" applyFont="1" applyBorder="1" applyAlignment="1">
      <alignment vertical="center" wrapText="1"/>
    </xf>
    <xf numFmtId="43" fontId="12" fillId="0" borderId="40" xfId="0" applyNumberFormat="1" applyFont="1" applyBorder="1" applyAlignment="1">
      <alignment vertical="center" wrapText="1"/>
    </xf>
    <xf numFmtId="43" fontId="11" fillId="0" borderId="39" xfId="63" applyFont="1" applyBorder="1" applyAlignment="1">
      <alignment horizontal="center" vertical="center" wrapText="1"/>
    </xf>
    <xf numFmtId="43" fontId="11" fillId="0" borderId="40" xfId="63" applyFont="1" applyBorder="1" applyAlignment="1">
      <alignment horizontal="center" vertical="center" wrapText="1"/>
    </xf>
    <xf numFmtId="43" fontId="12" fillId="0" borderId="12" xfId="63" applyFont="1" applyBorder="1" applyAlignment="1">
      <alignment vertical="center" wrapText="1"/>
    </xf>
    <xf numFmtId="43" fontId="12" fillId="0" borderId="39" xfId="63" applyFont="1" applyBorder="1" applyAlignment="1">
      <alignment vertical="center" wrapText="1"/>
    </xf>
    <xf numFmtId="43" fontId="18" fillId="0" borderId="41" xfId="0" applyNumberFormat="1" applyFont="1" applyBorder="1" applyAlignment="1">
      <alignment horizontal="center" vertical="center" wrapText="1"/>
    </xf>
    <xf numFmtId="43" fontId="18" fillId="0" borderId="42" xfId="0" applyNumberFormat="1" applyFont="1" applyBorder="1" applyAlignment="1">
      <alignment horizontal="center" vertical="center" wrapText="1"/>
    </xf>
    <xf numFmtId="43" fontId="17" fillId="0" borderId="18" xfId="63" applyFont="1" applyBorder="1" applyAlignment="1">
      <alignment horizontal="right" vertical="center" wrapText="1"/>
    </xf>
    <xf numFmtId="43" fontId="17" fillId="0" borderId="20" xfId="63" applyFont="1" applyBorder="1" applyAlignment="1">
      <alignment horizontal="right" vertical="center" wrapText="1"/>
    </xf>
    <xf numFmtId="0" fontId="17" fillId="0" borderId="18" xfId="0" applyFont="1" applyBorder="1" applyAlignment="1">
      <alignment horizontal="right" vertical="center" wrapText="1"/>
    </xf>
    <xf numFmtId="0" fontId="17" fillId="0" borderId="43" xfId="0" applyFont="1" applyBorder="1" applyAlignment="1">
      <alignment horizontal="right" vertical="center" wrapText="1"/>
    </xf>
    <xf numFmtId="43" fontId="16" fillId="0" borderId="18" xfId="63" applyFont="1" applyBorder="1" applyAlignment="1">
      <alignment horizontal="right" vertical="center" wrapText="1"/>
    </xf>
    <xf numFmtId="43" fontId="16" fillId="0" borderId="43" xfId="63" applyFont="1" applyBorder="1" applyAlignment="1">
      <alignment horizontal="right" vertical="center" wrapText="1"/>
    </xf>
    <xf numFmtId="43" fontId="16" fillId="0" borderId="41" xfId="63" applyFont="1" applyBorder="1" applyAlignment="1">
      <alignment horizontal="right" vertical="center" wrapText="1"/>
    </xf>
    <xf numFmtId="43" fontId="16" fillId="0" borderId="42" xfId="63" applyFont="1" applyBorder="1" applyAlignment="1">
      <alignment horizontal="right" vertical="center" wrapText="1"/>
    </xf>
    <xf numFmtId="43" fontId="16" fillId="0" borderId="15" xfId="63" applyFont="1" applyBorder="1" applyAlignment="1">
      <alignment horizontal="right" vertical="center" wrapText="1"/>
    </xf>
    <xf numFmtId="43" fontId="16" fillId="0" borderId="44" xfId="63" applyFont="1" applyBorder="1" applyAlignment="1">
      <alignment horizontal="right" vertical="center" wrapText="1"/>
    </xf>
    <xf numFmtId="43" fontId="21" fillId="0" borderId="20" xfId="0" applyNumberFormat="1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right" vertical="center" wrapText="1"/>
    </xf>
    <xf numFmtId="0" fontId="16" fillId="0" borderId="43" xfId="0" applyFont="1" applyBorder="1" applyAlignment="1">
      <alignment horizontal="right" vertical="center" wrapText="1"/>
    </xf>
    <xf numFmtId="0" fontId="16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43" fontId="18" fillId="0" borderId="41" xfId="63" applyFont="1" applyBorder="1" applyAlignment="1">
      <alignment horizontal="right" vertical="center" wrapText="1"/>
    </xf>
    <xf numFmtId="43" fontId="18" fillId="0" borderId="42" xfId="63" applyFont="1" applyBorder="1" applyAlignment="1">
      <alignment horizontal="right" vertical="center" wrapText="1"/>
    </xf>
    <xf numFmtId="0" fontId="12" fillId="0" borderId="40" xfId="0" applyFont="1" applyBorder="1" applyAlignment="1">
      <alignment vertical="center" wrapText="1"/>
    </xf>
    <xf numFmtId="0" fontId="16" fillId="0" borderId="45" xfId="0" applyFont="1" applyBorder="1" applyAlignment="1">
      <alignment horizontal="center" vertical="center" wrapText="1"/>
    </xf>
    <xf numFmtId="43" fontId="12" fillId="0" borderId="12" xfId="63" applyFont="1" applyBorder="1" applyAlignment="1">
      <alignment horizontal="center" vertical="center" wrapText="1"/>
    </xf>
    <xf numFmtId="43" fontId="12" fillId="0" borderId="39" xfId="63" applyFont="1" applyBorder="1" applyAlignment="1">
      <alignment horizontal="center" vertical="center" wrapText="1"/>
    </xf>
    <xf numFmtId="43" fontId="17" fillId="0" borderId="45" xfId="63" applyFont="1" applyBorder="1" applyAlignment="1">
      <alignment horizontal="right" vertical="center" wrapText="1"/>
    </xf>
    <xf numFmtId="43" fontId="16" fillId="0" borderId="20" xfId="63" applyFont="1" applyBorder="1" applyAlignment="1">
      <alignment horizontal="right" vertical="center" wrapText="1"/>
    </xf>
    <xf numFmtId="0" fontId="16" fillId="0" borderId="41" xfId="0" applyFont="1" applyBorder="1" applyAlignment="1">
      <alignment horizontal="right" vertical="center" wrapText="1"/>
    </xf>
    <xf numFmtId="0" fontId="16" fillId="0" borderId="42" xfId="0" applyFont="1" applyBorder="1" applyAlignment="1">
      <alignment horizontal="right" vertical="center" wrapText="1"/>
    </xf>
    <xf numFmtId="43" fontId="17" fillId="0" borderId="43" xfId="63" applyFont="1" applyBorder="1" applyAlignment="1">
      <alignment horizontal="right" vertical="center" wrapText="1"/>
    </xf>
    <xf numFmtId="43" fontId="20" fillId="0" borderId="15" xfId="63" applyFont="1" applyBorder="1" applyAlignment="1">
      <alignment horizontal="right" vertical="center" wrapText="1"/>
    </xf>
    <xf numFmtId="43" fontId="20" fillId="0" borderId="44" xfId="63" applyFont="1" applyBorder="1" applyAlignment="1">
      <alignment horizontal="right" vertical="center" wrapText="1"/>
    </xf>
    <xf numFmtId="43" fontId="17" fillId="0" borderId="38" xfId="63" applyFont="1" applyBorder="1" applyAlignment="1">
      <alignment horizontal="right" vertical="center" wrapText="1"/>
    </xf>
    <xf numFmtId="0" fontId="3" fillId="0" borderId="46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3" fontId="19" fillId="0" borderId="15" xfId="63" applyFont="1" applyBorder="1" applyAlignment="1">
      <alignment horizontal="right" vertical="center" wrapText="1"/>
    </xf>
    <xf numFmtId="43" fontId="19" fillId="0" borderId="44" xfId="63" applyFont="1" applyBorder="1" applyAlignment="1">
      <alignment horizontal="right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16" fontId="10" fillId="0" borderId="49" xfId="0" applyNumberFormat="1" applyFont="1" applyBorder="1" applyAlignment="1">
      <alignment horizontal="left" vertical="center" wrapText="1"/>
    </xf>
    <xf numFmtId="16" fontId="10" fillId="0" borderId="35" xfId="0" applyNumberFormat="1" applyFont="1" applyBorder="1" applyAlignment="1">
      <alignment horizontal="left" vertical="center" wrapText="1"/>
    </xf>
    <xf numFmtId="16" fontId="10" fillId="0" borderId="11" xfId="0" applyNumberFormat="1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49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53" xfId="0" applyNumberFormat="1" applyFont="1" applyBorder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Separador de milhares 5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1</xdr:col>
      <xdr:colOff>628650</xdr:colOff>
      <xdr:row>4</xdr:row>
      <xdr:rowOff>285750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10858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85725</xdr:rowOff>
    </xdr:from>
    <xdr:to>
      <xdr:col>1</xdr:col>
      <xdr:colOff>628650</xdr:colOff>
      <xdr:row>34</xdr:row>
      <xdr:rowOff>247650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05575"/>
          <a:ext cx="1085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90" zoomScaleNormal="90" zoomScalePageLayoutView="0" workbookViewId="0" topLeftCell="A25">
      <selection activeCell="M35" sqref="M35"/>
    </sheetView>
  </sheetViews>
  <sheetFormatPr defaultColWidth="9.140625" defaultRowHeight="12.75"/>
  <cols>
    <col min="1" max="1" width="6.8515625" style="0" customWidth="1"/>
    <col min="2" max="2" width="10.140625" style="0" customWidth="1"/>
    <col min="3" max="3" width="48.8515625" style="0" customWidth="1"/>
    <col min="4" max="4" width="11.140625" style="3" customWidth="1"/>
    <col min="5" max="5" width="11.140625" style="0" customWidth="1"/>
    <col min="6" max="6" width="9.421875" style="0" customWidth="1"/>
    <col min="7" max="7" width="9.8515625" style="3" customWidth="1"/>
    <col min="8" max="8" width="11.00390625" style="0" customWidth="1"/>
    <col min="9" max="9" width="0.2890625" style="0" hidden="1" customWidth="1"/>
    <col min="10" max="10" width="0.2890625" style="0" customWidth="1"/>
    <col min="11" max="11" width="11.00390625" style="0" customWidth="1"/>
  </cols>
  <sheetData>
    <row r="1" spans="1:11" ht="18.75" customHeight="1">
      <c r="A1" s="138"/>
      <c r="B1" s="139"/>
      <c r="C1" s="97" t="s">
        <v>46</v>
      </c>
      <c r="D1" s="128" t="s">
        <v>0</v>
      </c>
      <c r="E1" s="5" t="s">
        <v>13</v>
      </c>
      <c r="F1" s="163" t="s">
        <v>1</v>
      </c>
      <c r="G1" s="164"/>
      <c r="H1" s="164"/>
      <c r="I1" s="164"/>
      <c r="J1" s="164"/>
      <c r="K1" s="165"/>
    </row>
    <row r="2" spans="1:11" ht="12" customHeight="1">
      <c r="A2" s="140"/>
      <c r="B2" s="141"/>
      <c r="C2" s="98"/>
      <c r="D2" s="129"/>
      <c r="E2" s="100">
        <f>SUM(J10:J55)</f>
        <v>427954.65</v>
      </c>
      <c r="F2" s="166"/>
      <c r="G2" s="167"/>
      <c r="H2" s="167"/>
      <c r="I2" s="167"/>
      <c r="J2" s="167"/>
      <c r="K2" s="168"/>
    </row>
    <row r="3" spans="1:11" ht="13.5" customHeight="1" thickBot="1">
      <c r="A3" s="140"/>
      <c r="B3" s="141"/>
      <c r="C3" s="99"/>
      <c r="D3" s="129"/>
      <c r="E3" s="126"/>
      <c r="F3" s="169"/>
      <c r="G3" s="170"/>
      <c r="H3" s="170"/>
      <c r="I3" s="170"/>
      <c r="J3" s="170"/>
      <c r="K3" s="171"/>
    </row>
    <row r="4" spans="1:11" ht="37.5">
      <c r="A4" s="140"/>
      <c r="B4" s="141"/>
      <c r="C4" s="19" t="s">
        <v>78</v>
      </c>
      <c r="D4" s="102" t="s">
        <v>2</v>
      </c>
      <c r="E4" s="1"/>
      <c r="F4" s="157" t="s">
        <v>3</v>
      </c>
      <c r="G4" s="158"/>
      <c r="H4" s="158"/>
      <c r="I4" s="158"/>
      <c r="J4" s="158"/>
      <c r="K4" s="159"/>
    </row>
    <row r="5" spans="1:11" ht="31.5" customHeight="1" thickBot="1">
      <c r="A5" s="142"/>
      <c r="B5" s="143"/>
      <c r="C5" s="4" t="s">
        <v>77</v>
      </c>
      <c r="D5" s="103"/>
      <c r="E5" s="8">
        <v>44927</v>
      </c>
      <c r="F5" s="160" t="s">
        <v>88</v>
      </c>
      <c r="G5" s="161"/>
      <c r="H5" s="161"/>
      <c r="I5" s="161"/>
      <c r="J5" s="161"/>
      <c r="K5" s="162"/>
    </row>
    <row r="6" spans="1:11" ht="30.75" customHeight="1" thickBot="1">
      <c r="A6" s="75"/>
      <c r="B6" s="75"/>
      <c r="C6" s="2" t="s">
        <v>4</v>
      </c>
      <c r="D6" s="74"/>
      <c r="E6" s="74"/>
      <c r="F6" s="13"/>
      <c r="G6" s="123"/>
      <c r="H6" s="123"/>
      <c r="I6" s="123"/>
      <c r="J6" s="123"/>
      <c r="K6" s="123"/>
    </row>
    <row r="7" spans="1:11" ht="21" customHeight="1" thickBot="1">
      <c r="A7" s="76" t="s">
        <v>5</v>
      </c>
      <c r="B7" s="79" t="s">
        <v>42</v>
      </c>
      <c r="C7" s="82" t="s">
        <v>6</v>
      </c>
      <c r="D7" s="85" t="s">
        <v>7</v>
      </c>
      <c r="E7" s="82" t="s">
        <v>8</v>
      </c>
      <c r="F7" s="154" t="s">
        <v>9</v>
      </c>
      <c r="G7" s="155"/>
      <c r="H7" s="155"/>
      <c r="I7" s="155"/>
      <c r="J7" s="155"/>
      <c r="K7" s="156"/>
    </row>
    <row r="8" spans="1:11" ht="21" customHeight="1" thickBot="1">
      <c r="A8" s="77"/>
      <c r="B8" s="80"/>
      <c r="C8" s="83"/>
      <c r="D8" s="86"/>
      <c r="E8" s="83"/>
      <c r="F8" s="152" t="s">
        <v>10</v>
      </c>
      <c r="G8" s="153"/>
      <c r="H8" s="172" t="s">
        <v>11</v>
      </c>
      <c r="I8" s="173"/>
      <c r="J8" s="172" t="s">
        <v>12</v>
      </c>
      <c r="K8" s="176"/>
    </row>
    <row r="9" spans="1:11" ht="19.5" customHeight="1" thickBot="1">
      <c r="A9" s="78"/>
      <c r="B9" s="81"/>
      <c r="C9" s="84"/>
      <c r="D9" s="87"/>
      <c r="E9" s="84"/>
      <c r="F9" s="20" t="s">
        <v>84</v>
      </c>
      <c r="G9" s="20" t="s">
        <v>81</v>
      </c>
      <c r="H9" s="174"/>
      <c r="I9" s="175"/>
      <c r="J9" s="174"/>
      <c r="K9" s="177"/>
    </row>
    <row r="10" spans="1:13" ht="18.75" customHeight="1">
      <c r="A10" s="23">
        <v>1</v>
      </c>
      <c r="B10" s="49"/>
      <c r="C10" s="25" t="s">
        <v>14</v>
      </c>
      <c r="D10" s="40"/>
      <c r="E10" s="50"/>
      <c r="F10" s="50"/>
      <c r="G10" s="49"/>
      <c r="H10" s="122"/>
      <c r="I10" s="122"/>
      <c r="J10" s="122"/>
      <c r="K10" s="127"/>
      <c r="L10" s="12"/>
      <c r="M10" s="12"/>
    </row>
    <row r="11" spans="1:13" ht="13.5" customHeight="1">
      <c r="A11" s="28" t="s">
        <v>72</v>
      </c>
      <c r="B11" s="29">
        <v>10008</v>
      </c>
      <c r="C11" s="37" t="s">
        <v>48</v>
      </c>
      <c r="D11" s="30">
        <v>480</v>
      </c>
      <c r="E11" s="31" t="s">
        <v>31</v>
      </c>
      <c r="F11" s="32">
        <v>4.054</v>
      </c>
      <c r="G11" s="32">
        <f>ROUND(SUM(F11*1.25),2)</f>
        <v>5.07</v>
      </c>
      <c r="H11" s="109">
        <f>ROUND(SUM(D11*G11),2)</f>
        <v>2433.6</v>
      </c>
      <c r="I11" s="109"/>
      <c r="J11" s="108"/>
      <c r="K11" s="134"/>
      <c r="L11" s="12"/>
      <c r="M11" s="12"/>
    </row>
    <row r="12" spans="1:13" ht="13.5" customHeight="1">
      <c r="A12" s="28" t="s">
        <v>73</v>
      </c>
      <c r="B12" s="29">
        <v>10009</v>
      </c>
      <c r="C12" s="37" t="s">
        <v>58</v>
      </c>
      <c r="D12" s="30">
        <v>264</v>
      </c>
      <c r="E12" s="31" t="s">
        <v>31</v>
      </c>
      <c r="F12" s="32">
        <v>8.37</v>
      </c>
      <c r="G12" s="32">
        <f>ROUND(SUM(F12*1.25),2)</f>
        <v>10.46</v>
      </c>
      <c r="H12" s="109">
        <f aca="true" t="shared" si="0" ref="H12:H29">ROUND(SUM(D12*G12),2)</f>
        <v>2761.44</v>
      </c>
      <c r="I12" s="109"/>
      <c r="J12" s="124"/>
      <c r="K12" s="125"/>
      <c r="L12" s="12"/>
      <c r="M12" s="12"/>
    </row>
    <row r="13" spans="1:13" ht="13.5" customHeight="1">
      <c r="A13" s="28" t="s">
        <v>43</v>
      </c>
      <c r="B13" s="29">
        <v>11340</v>
      </c>
      <c r="C13" s="37" t="s">
        <v>66</v>
      </c>
      <c r="D13" s="30">
        <v>2</v>
      </c>
      <c r="E13" s="31" t="s">
        <v>31</v>
      </c>
      <c r="F13" s="32">
        <v>159.67</v>
      </c>
      <c r="G13" s="32">
        <f>ROUND(SUM(F13*1.25),2)</f>
        <v>199.59</v>
      </c>
      <c r="H13" s="109">
        <f t="shared" si="0"/>
        <v>399.18</v>
      </c>
      <c r="I13" s="109"/>
      <c r="J13" s="124"/>
      <c r="K13" s="125"/>
      <c r="L13" s="12"/>
      <c r="M13" s="12"/>
    </row>
    <row r="14" spans="1:13" ht="15.75" customHeight="1">
      <c r="A14" s="28" t="s">
        <v>44</v>
      </c>
      <c r="B14" s="29">
        <v>10006</v>
      </c>
      <c r="C14" s="37" t="s">
        <v>45</v>
      </c>
      <c r="D14" s="30">
        <v>120</v>
      </c>
      <c r="E14" s="31" t="s">
        <v>31</v>
      </c>
      <c r="F14" s="32">
        <v>20.2</v>
      </c>
      <c r="G14" s="32">
        <f>ROUND(SUM(F14*1.25),2)</f>
        <v>25.25</v>
      </c>
      <c r="H14" s="109">
        <f t="shared" si="0"/>
        <v>3030</v>
      </c>
      <c r="I14" s="109"/>
      <c r="J14" s="124"/>
      <c r="K14" s="125"/>
      <c r="L14" s="12"/>
      <c r="M14" s="12"/>
    </row>
    <row r="15" spans="1:13" ht="15" customHeight="1">
      <c r="A15" s="28" t="s">
        <v>50</v>
      </c>
      <c r="B15" s="29">
        <v>10005</v>
      </c>
      <c r="C15" s="37" t="s">
        <v>59</v>
      </c>
      <c r="D15" s="30">
        <v>12</v>
      </c>
      <c r="E15" s="31" t="s">
        <v>31</v>
      </c>
      <c r="F15" s="32">
        <v>405.36</v>
      </c>
      <c r="G15" s="32">
        <f>ROUND(SUM(F15*1.25),2)</f>
        <v>506.7</v>
      </c>
      <c r="H15" s="109">
        <f t="shared" si="0"/>
        <v>6080.4</v>
      </c>
      <c r="I15" s="109"/>
      <c r="J15" s="112">
        <f>SUM(H11:H15)</f>
        <v>14704.62</v>
      </c>
      <c r="K15" s="113"/>
      <c r="L15" s="12"/>
      <c r="M15" s="12"/>
    </row>
    <row r="16" spans="1:13" ht="14.25" customHeight="1">
      <c r="A16" s="34">
        <v>2</v>
      </c>
      <c r="B16" s="39"/>
      <c r="C16" s="35" t="s">
        <v>16</v>
      </c>
      <c r="D16" s="30"/>
      <c r="E16" s="31"/>
      <c r="F16" s="32"/>
      <c r="G16" s="32"/>
      <c r="H16" s="109"/>
      <c r="I16" s="109"/>
      <c r="J16" s="112"/>
      <c r="K16" s="113"/>
      <c r="L16" s="12"/>
      <c r="M16" s="12"/>
    </row>
    <row r="17" spans="1:13" ht="13.5" customHeight="1">
      <c r="A17" s="28" t="s">
        <v>15</v>
      </c>
      <c r="B17" s="29">
        <v>30010</v>
      </c>
      <c r="C17" s="37" t="s">
        <v>60</v>
      </c>
      <c r="D17" s="30">
        <v>14.08</v>
      </c>
      <c r="E17" s="31" t="s">
        <v>47</v>
      </c>
      <c r="F17" s="32">
        <v>72.64</v>
      </c>
      <c r="G17" s="32">
        <f>ROUND(SUM(F17*1.25),2)</f>
        <v>90.8</v>
      </c>
      <c r="H17" s="109">
        <f t="shared" si="0"/>
        <v>1278.46</v>
      </c>
      <c r="I17" s="109"/>
      <c r="J17" s="112"/>
      <c r="K17" s="113"/>
      <c r="L17" s="12"/>
      <c r="M17" s="12"/>
    </row>
    <row r="18" spans="1:13" ht="12" customHeight="1">
      <c r="A18" s="28" t="s">
        <v>34</v>
      </c>
      <c r="B18" s="29">
        <v>30011</v>
      </c>
      <c r="C18" s="37" t="s">
        <v>61</v>
      </c>
      <c r="D18" s="30">
        <v>96</v>
      </c>
      <c r="E18" s="31" t="s">
        <v>47</v>
      </c>
      <c r="F18" s="32">
        <v>133.74</v>
      </c>
      <c r="G18" s="32">
        <f>ROUND(SUM(F18*1.25),2)</f>
        <v>167.18</v>
      </c>
      <c r="H18" s="109">
        <f t="shared" si="0"/>
        <v>16049.28</v>
      </c>
      <c r="I18" s="109"/>
      <c r="J18" s="112">
        <f>SUM(H17:H18)</f>
        <v>17327.74</v>
      </c>
      <c r="K18" s="113"/>
      <c r="L18" s="12"/>
      <c r="M18" s="12"/>
    </row>
    <row r="19" spans="1:13" ht="14.25" customHeight="1">
      <c r="A19" s="34">
        <v>3</v>
      </c>
      <c r="B19" s="39"/>
      <c r="C19" s="35" t="s">
        <v>35</v>
      </c>
      <c r="D19" s="30"/>
      <c r="E19" s="31"/>
      <c r="F19" s="32"/>
      <c r="G19" s="32"/>
      <c r="H19" s="109"/>
      <c r="I19" s="109"/>
      <c r="J19" s="112"/>
      <c r="K19" s="113"/>
      <c r="L19" s="12"/>
      <c r="M19" s="12"/>
    </row>
    <row r="20" spans="1:13" ht="12.75" customHeight="1">
      <c r="A20" s="28" t="s">
        <v>17</v>
      </c>
      <c r="B20" s="29">
        <v>40283</v>
      </c>
      <c r="C20" s="37" t="s">
        <v>62</v>
      </c>
      <c r="D20" s="30">
        <v>4.32</v>
      </c>
      <c r="E20" s="31" t="s">
        <v>47</v>
      </c>
      <c r="F20" s="51">
        <v>3098.35</v>
      </c>
      <c r="G20" s="32">
        <f>ROUND(SUM(F20*1.25),2)</f>
        <v>3872.94</v>
      </c>
      <c r="H20" s="109">
        <f t="shared" si="0"/>
        <v>16731.1</v>
      </c>
      <c r="I20" s="109"/>
      <c r="J20" s="112"/>
      <c r="K20" s="113"/>
      <c r="L20" s="12"/>
      <c r="M20" s="12"/>
    </row>
    <row r="21" spans="1:13" ht="13.5" customHeight="1">
      <c r="A21" s="28" t="s">
        <v>18</v>
      </c>
      <c r="B21" s="29">
        <v>40284</v>
      </c>
      <c r="C21" s="37" t="s">
        <v>63</v>
      </c>
      <c r="D21" s="30">
        <v>5.44</v>
      </c>
      <c r="E21" s="31" t="s">
        <v>47</v>
      </c>
      <c r="F21" s="52">
        <v>2864.8</v>
      </c>
      <c r="G21" s="32">
        <f aca="true" t="shared" si="1" ref="G21:G27">ROUND(SUM(F21*1.25),2)</f>
        <v>3581</v>
      </c>
      <c r="H21" s="109">
        <f t="shared" si="0"/>
        <v>19480.64</v>
      </c>
      <c r="I21" s="109"/>
      <c r="J21" s="112">
        <f>SUM(H20:H21)</f>
        <v>36211.74</v>
      </c>
      <c r="K21" s="113"/>
      <c r="L21" s="12"/>
      <c r="M21" s="12"/>
    </row>
    <row r="22" spans="1:13" ht="15.75" customHeight="1">
      <c r="A22" s="34">
        <v>4</v>
      </c>
      <c r="B22" s="29"/>
      <c r="C22" s="35" t="s">
        <v>49</v>
      </c>
      <c r="D22" s="30"/>
      <c r="E22" s="31"/>
      <c r="F22" s="32"/>
      <c r="G22" s="32"/>
      <c r="H22" s="109"/>
      <c r="I22" s="109"/>
      <c r="J22" s="114"/>
      <c r="K22" s="115"/>
      <c r="L22" s="12"/>
      <c r="M22" s="12"/>
    </row>
    <row r="23" spans="1:13" ht="13.5">
      <c r="A23" s="28" t="s">
        <v>19</v>
      </c>
      <c r="B23" s="29">
        <v>50729</v>
      </c>
      <c r="C23" s="37" t="s">
        <v>70</v>
      </c>
      <c r="D23" s="30">
        <v>5.76</v>
      </c>
      <c r="E23" s="31" t="s">
        <v>47</v>
      </c>
      <c r="F23" s="51">
        <v>3409.35</v>
      </c>
      <c r="G23" s="32">
        <f t="shared" si="1"/>
        <v>4261.69</v>
      </c>
      <c r="H23" s="109">
        <f t="shared" si="0"/>
        <v>24547.33</v>
      </c>
      <c r="I23" s="109"/>
      <c r="J23" s="112">
        <f>SUM(H22:H23)</f>
        <v>24547.33</v>
      </c>
      <c r="K23" s="113"/>
      <c r="L23" s="12"/>
      <c r="M23" s="12"/>
    </row>
    <row r="24" spans="1:13" ht="15" customHeight="1">
      <c r="A24" s="34">
        <v>5</v>
      </c>
      <c r="B24" s="29"/>
      <c r="C24" s="35" t="s">
        <v>36</v>
      </c>
      <c r="D24" s="30"/>
      <c r="E24" s="31"/>
      <c r="F24" s="32"/>
      <c r="G24" s="32"/>
      <c r="H24" s="109"/>
      <c r="I24" s="109"/>
      <c r="J24" s="112"/>
      <c r="K24" s="113"/>
      <c r="L24" s="12"/>
      <c r="M24" s="12"/>
    </row>
    <row r="25" spans="1:13" ht="13.5" customHeight="1">
      <c r="A25" s="28" t="s">
        <v>20</v>
      </c>
      <c r="B25" s="29">
        <v>60046</v>
      </c>
      <c r="C25" s="37" t="s">
        <v>64</v>
      </c>
      <c r="D25" s="30">
        <v>92</v>
      </c>
      <c r="E25" s="31" t="s">
        <v>31</v>
      </c>
      <c r="F25" s="33">
        <v>70.42</v>
      </c>
      <c r="G25" s="32">
        <f t="shared" si="1"/>
        <v>88.03</v>
      </c>
      <c r="H25" s="109">
        <f t="shared" si="0"/>
        <v>8098.76</v>
      </c>
      <c r="I25" s="109"/>
      <c r="J25" s="114">
        <f>SUM(H25)</f>
        <v>8098.76</v>
      </c>
      <c r="K25" s="115"/>
      <c r="L25" s="12"/>
      <c r="M25" s="12"/>
    </row>
    <row r="26" spans="1:13" ht="15" customHeight="1">
      <c r="A26" s="23">
        <v>6</v>
      </c>
      <c r="B26" s="29"/>
      <c r="C26" s="25" t="s">
        <v>37</v>
      </c>
      <c r="D26" s="53"/>
      <c r="E26" s="49"/>
      <c r="F26" s="54"/>
      <c r="G26" s="32"/>
      <c r="H26" s="109"/>
      <c r="I26" s="109"/>
      <c r="J26" s="118"/>
      <c r="K26" s="119"/>
      <c r="L26" s="12"/>
      <c r="M26" s="12"/>
    </row>
    <row r="27" spans="1:13" ht="13.5">
      <c r="A27" s="28" t="s">
        <v>21</v>
      </c>
      <c r="B27" s="29">
        <v>71361</v>
      </c>
      <c r="C27" s="21" t="s">
        <v>75</v>
      </c>
      <c r="D27" s="30">
        <v>354</v>
      </c>
      <c r="E27" s="31" t="s">
        <v>31</v>
      </c>
      <c r="F27" s="32">
        <v>289.46</v>
      </c>
      <c r="G27" s="32">
        <f t="shared" si="1"/>
        <v>361.83</v>
      </c>
      <c r="H27" s="109">
        <f t="shared" si="0"/>
        <v>128087.82</v>
      </c>
      <c r="I27" s="109"/>
      <c r="J27" s="120"/>
      <c r="K27" s="121"/>
      <c r="L27" s="12"/>
      <c r="M27" s="12"/>
    </row>
    <row r="28" spans="1:13" ht="13.5">
      <c r="A28" s="28" t="s">
        <v>32</v>
      </c>
      <c r="B28" s="29">
        <v>71497</v>
      </c>
      <c r="C28" s="55" t="s">
        <v>82</v>
      </c>
      <c r="D28" s="30">
        <v>354</v>
      </c>
      <c r="E28" s="31" t="s">
        <v>31</v>
      </c>
      <c r="F28" s="33">
        <v>48.33</v>
      </c>
      <c r="G28" s="32">
        <v>73.19</v>
      </c>
      <c r="H28" s="109">
        <f t="shared" si="0"/>
        <v>25909.26</v>
      </c>
      <c r="I28" s="109"/>
      <c r="J28" s="110"/>
      <c r="K28" s="111"/>
      <c r="L28" s="12"/>
      <c r="M28" s="12"/>
    </row>
    <row r="29" spans="1:13" ht="15" customHeight="1" thickBot="1">
      <c r="A29" s="56" t="s">
        <v>40</v>
      </c>
      <c r="B29" s="57">
        <v>71466</v>
      </c>
      <c r="C29" s="58" t="s">
        <v>85</v>
      </c>
      <c r="D29" s="59">
        <v>22</v>
      </c>
      <c r="E29" s="60" t="s">
        <v>41</v>
      </c>
      <c r="F29" s="33">
        <v>81.42</v>
      </c>
      <c r="G29" s="32">
        <v>71.17</v>
      </c>
      <c r="H29" s="137">
        <f t="shared" si="0"/>
        <v>1565.74</v>
      </c>
      <c r="I29" s="137"/>
      <c r="J29" s="116">
        <f>SUM(H27:H29)</f>
        <v>155562.82</v>
      </c>
      <c r="K29" s="117"/>
      <c r="L29" s="12"/>
      <c r="M29" s="12"/>
    </row>
    <row r="30" spans="1:13" ht="15" customHeight="1" thickBot="1">
      <c r="A30" s="61"/>
      <c r="B30" s="62"/>
      <c r="C30" s="63"/>
      <c r="D30" s="64"/>
      <c r="E30" s="65"/>
      <c r="F30" s="66"/>
      <c r="G30" s="67"/>
      <c r="H30" s="64"/>
      <c r="I30" s="68"/>
      <c r="J30" s="64"/>
      <c r="K30" s="69"/>
      <c r="L30" s="12"/>
      <c r="M30" s="12"/>
    </row>
    <row r="31" spans="1:13" ht="15" customHeight="1">
      <c r="A31" s="144"/>
      <c r="B31" s="145"/>
      <c r="C31" s="97" t="s">
        <v>46</v>
      </c>
      <c r="D31" s="104" t="s">
        <v>0</v>
      </c>
      <c r="E31" s="5" t="s">
        <v>13</v>
      </c>
      <c r="F31" s="163" t="s">
        <v>1</v>
      </c>
      <c r="G31" s="164"/>
      <c r="H31" s="164"/>
      <c r="I31" s="164"/>
      <c r="J31" s="164"/>
      <c r="K31" s="165"/>
      <c r="L31" s="12"/>
      <c r="M31" s="12"/>
    </row>
    <row r="32" spans="1:13" ht="12.75" customHeight="1">
      <c r="A32" s="146"/>
      <c r="B32" s="147"/>
      <c r="C32" s="98"/>
      <c r="D32" s="105"/>
      <c r="E32" s="100">
        <v>427954.65</v>
      </c>
      <c r="F32" s="166"/>
      <c r="G32" s="167"/>
      <c r="H32" s="167"/>
      <c r="I32" s="167"/>
      <c r="J32" s="167"/>
      <c r="K32" s="168"/>
      <c r="L32" s="12"/>
      <c r="M32" s="12"/>
    </row>
    <row r="33" spans="1:13" ht="13.5" customHeight="1" thickBot="1">
      <c r="A33" s="146"/>
      <c r="B33" s="147"/>
      <c r="C33" s="99"/>
      <c r="D33" s="105"/>
      <c r="E33" s="101"/>
      <c r="F33" s="169"/>
      <c r="G33" s="170"/>
      <c r="H33" s="170"/>
      <c r="I33" s="170"/>
      <c r="J33" s="170"/>
      <c r="K33" s="171"/>
      <c r="L33" s="12"/>
      <c r="M33" s="12"/>
    </row>
    <row r="34" spans="1:13" ht="33.75" thickBot="1">
      <c r="A34" s="146"/>
      <c r="B34" s="147"/>
      <c r="C34" s="19" t="s">
        <v>78</v>
      </c>
      <c r="D34" s="102" t="s">
        <v>2</v>
      </c>
      <c r="E34" s="1"/>
      <c r="F34" s="157" t="s">
        <v>3</v>
      </c>
      <c r="G34" s="158"/>
      <c r="H34" s="158"/>
      <c r="I34" s="158"/>
      <c r="J34" s="158"/>
      <c r="K34" s="159"/>
      <c r="L34" s="12"/>
      <c r="M34" s="12"/>
    </row>
    <row r="35" spans="1:13" ht="27" customHeight="1" thickBot="1">
      <c r="A35" s="148"/>
      <c r="B35" s="149"/>
      <c r="C35" s="7" t="s">
        <v>77</v>
      </c>
      <c r="D35" s="103"/>
      <c r="E35" s="8" t="s">
        <v>87</v>
      </c>
      <c r="F35" s="178" t="s">
        <v>83</v>
      </c>
      <c r="G35" s="179"/>
      <c r="H35" s="179"/>
      <c r="I35" s="179"/>
      <c r="J35" s="179"/>
      <c r="K35" s="180"/>
      <c r="L35" s="12"/>
      <c r="M35" s="12"/>
    </row>
    <row r="36" spans="1:13" ht="14.25" customHeight="1" thickBot="1">
      <c r="A36" s="6"/>
      <c r="B36" s="6"/>
      <c r="C36" s="9" t="s">
        <v>4</v>
      </c>
      <c r="D36" s="10"/>
      <c r="E36" s="11"/>
      <c r="F36" s="11"/>
      <c r="G36" s="80"/>
      <c r="H36" s="80"/>
      <c r="I36" s="80"/>
      <c r="J36" s="80"/>
      <c r="K36" s="80"/>
      <c r="L36" s="12"/>
      <c r="M36" s="12"/>
    </row>
    <row r="37" spans="1:13" ht="18.75" customHeight="1" thickBot="1">
      <c r="A37" s="88" t="s">
        <v>5</v>
      </c>
      <c r="B37" s="91" t="s">
        <v>42</v>
      </c>
      <c r="C37" s="79" t="s">
        <v>6</v>
      </c>
      <c r="D37" s="94" t="s">
        <v>7</v>
      </c>
      <c r="E37" s="82" t="s">
        <v>8</v>
      </c>
      <c r="F37" s="154" t="s">
        <v>9</v>
      </c>
      <c r="G37" s="155"/>
      <c r="H37" s="155"/>
      <c r="I37" s="155"/>
      <c r="J37" s="155"/>
      <c r="K37" s="156"/>
      <c r="L37" s="12"/>
      <c r="M37" s="12"/>
    </row>
    <row r="38" spans="1:13" ht="18.75" customHeight="1" thickBot="1">
      <c r="A38" s="89"/>
      <c r="B38" s="92"/>
      <c r="C38" s="80"/>
      <c r="D38" s="95"/>
      <c r="E38" s="83"/>
      <c r="F38" s="152" t="s">
        <v>10</v>
      </c>
      <c r="G38" s="153"/>
      <c r="H38" s="172" t="s">
        <v>11</v>
      </c>
      <c r="I38" s="173"/>
      <c r="J38" s="172" t="s">
        <v>12</v>
      </c>
      <c r="K38" s="176"/>
      <c r="L38" s="12"/>
      <c r="M38" s="12"/>
    </row>
    <row r="39" spans="1:13" ht="21.75" customHeight="1" thickBot="1">
      <c r="A39" s="90"/>
      <c r="B39" s="93"/>
      <c r="C39" s="81"/>
      <c r="D39" s="96"/>
      <c r="E39" s="84"/>
      <c r="F39" s="20" t="s">
        <v>84</v>
      </c>
      <c r="G39" s="20" t="s">
        <v>81</v>
      </c>
      <c r="H39" s="174"/>
      <c r="I39" s="175"/>
      <c r="J39" s="174"/>
      <c r="K39" s="177"/>
      <c r="L39" s="12"/>
      <c r="M39" s="12"/>
    </row>
    <row r="40" spans="1:13" ht="15" customHeight="1">
      <c r="A40" s="23">
        <v>7</v>
      </c>
      <c r="B40" s="24"/>
      <c r="C40" s="25" t="s">
        <v>51</v>
      </c>
      <c r="D40" s="26"/>
      <c r="E40" s="27"/>
      <c r="F40" s="27"/>
      <c r="G40" s="26"/>
      <c r="H40" s="109"/>
      <c r="I40" s="109"/>
      <c r="J40" s="109"/>
      <c r="K40" s="130"/>
      <c r="L40" s="12"/>
      <c r="M40" s="12"/>
    </row>
    <row r="41" spans="1:13" ht="13.5" customHeight="1">
      <c r="A41" s="28" t="s">
        <v>38</v>
      </c>
      <c r="B41" s="29">
        <v>90068</v>
      </c>
      <c r="C41" s="21" t="s">
        <v>79</v>
      </c>
      <c r="D41" s="30">
        <v>4</v>
      </c>
      <c r="E41" s="31" t="s">
        <v>31</v>
      </c>
      <c r="F41" s="32">
        <v>295.34</v>
      </c>
      <c r="G41" s="30">
        <f>ROUND(SUM(F41*1.25),2)</f>
        <v>369.18</v>
      </c>
      <c r="H41" s="108">
        <f aca="true" t="shared" si="2" ref="H41:H51">ROUND(SUM(D41*G41),2)</f>
        <v>1476.72</v>
      </c>
      <c r="I41" s="108"/>
      <c r="J41" s="108"/>
      <c r="K41" s="134"/>
      <c r="L41" s="12"/>
      <c r="M41" s="12"/>
    </row>
    <row r="42" spans="1:13" ht="13.5" customHeight="1">
      <c r="A42" s="28" t="s">
        <v>39</v>
      </c>
      <c r="B42" s="29">
        <v>240244</v>
      </c>
      <c r="C42" s="22" t="s">
        <v>80</v>
      </c>
      <c r="D42" s="30">
        <v>68</v>
      </c>
      <c r="E42" s="31" t="s">
        <v>31</v>
      </c>
      <c r="F42" s="33">
        <v>450.46</v>
      </c>
      <c r="G42" s="30">
        <f aca="true" t="shared" si="3" ref="G42:G55">ROUND(SUM(F42*1.25),2)</f>
        <v>563.08</v>
      </c>
      <c r="H42" s="109">
        <f t="shared" si="2"/>
        <v>38289.44</v>
      </c>
      <c r="I42" s="109"/>
      <c r="J42" s="112">
        <f>SUM(H41,H42)</f>
        <v>39766.16</v>
      </c>
      <c r="K42" s="113"/>
      <c r="L42" s="12"/>
      <c r="M42" s="12"/>
    </row>
    <row r="43" spans="1:13" ht="16.5" customHeight="1">
      <c r="A43" s="34">
        <v>8</v>
      </c>
      <c r="B43" s="29"/>
      <c r="C43" s="35" t="s">
        <v>52</v>
      </c>
      <c r="D43" s="30"/>
      <c r="E43" s="31"/>
      <c r="F43" s="36"/>
      <c r="G43" s="30"/>
      <c r="H43" s="109"/>
      <c r="I43" s="109"/>
      <c r="J43" s="132"/>
      <c r="K43" s="133"/>
      <c r="L43" s="12"/>
      <c r="M43" s="12"/>
    </row>
    <row r="44" spans="1:13" ht="15.75" customHeight="1">
      <c r="A44" s="28" t="s">
        <v>22</v>
      </c>
      <c r="B44" s="29">
        <v>110143</v>
      </c>
      <c r="C44" s="37" t="s">
        <v>65</v>
      </c>
      <c r="D44" s="30">
        <v>136</v>
      </c>
      <c r="E44" s="31" t="s">
        <v>31</v>
      </c>
      <c r="F44" s="30">
        <v>11.69</v>
      </c>
      <c r="G44" s="30">
        <f t="shared" si="3"/>
        <v>14.61</v>
      </c>
      <c r="H44" s="109">
        <f t="shared" si="2"/>
        <v>1986.96</v>
      </c>
      <c r="I44" s="109"/>
      <c r="J44" s="132"/>
      <c r="K44" s="133"/>
      <c r="L44" s="12"/>
      <c r="M44" s="12"/>
    </row>
    <row r="45" spans="1:13" ht="13.5" customHeight="1">
      <c r="A45" s="28" t="s">
        <v>23</v>
      </c>
      <c r="B45" s="29">
        <v>110763</v>
      </c>
      <c r="C45" s="37" t="s">
        <v>67</v>
      </c>
      <c r="D45" s="30">
        <v>136</v>
      </c>
      <c r="E45" s="31" t="s">
        <v>31</v>
      </c>
      <c r="F45" s="30">
        <v>47.73</v>
      </c>
      <c r="G45" s="30">
        <f t="shared" si="3"/>
        <v>59.66</v>
      </c>
      <c r="H45" s="109">
        <f t="shared" si="2"/>
        <v>8113.76</v>
      </c>
      <c r="I45" s="109"/>
      <c r="J45" s="112">
        <f>SUM(H43:H45)</f>
        <v>10100.720000000001</v>
      </c>
      <c r="K45" s="113"/>
      <c r="L45" s="12"/>
      <c r="M45" s="12"/>
    </row>
    <row r="46" spans="1:13" ht="14.25" customHeight="1">
      <c r="A46" s="34">
        <v>9</v>
      </c>
      <c r="B46" s="29"/>
      <c r="C46" s="35" t="s">
        <v>53</v>
      </c>
      <c r="D46" s="30"/>
      <c r="E46" s="31"/>
      <c r="F46" s="36"/>
      <c r="G46" s="30">
        <f t="shared" si="3"/>
        <v>0</v>
      </c>
      <c r="H46" s="109"/>
      <c r="I46" s="109"/>
      <c r="J46" s="108"/>
      <c r="K46" s="134"/>
      <c r="L46" s="12"/>
      <c r="M46" s="12"/>
    </row>
    <row r="47" spans="1:13" ht="14.25" customHeight="1">
      <c r="A47" s="28" t="s">
        <v>24</v>
      </c>
      <c r="B47" s="29">
        <v>130507</v>
      </c>
      <c r="C47" s="36" t="s">
        <v>74</v>
      </c>
      <c r="D47" s="30">
        <v>308</v>
      </c>
      <c r="E47" s="31" t="s">
        <v>31</v>
      </c>
      <c r="F47" s="32">
        <v>75.73</v>
      </c>
      <c r="G47" s="30">
        <f t="shared" si="3"/>
        <v>94.66</v>
      </c>
      <c r="H47" s="109">
        <f t="shared" si="2"/>
        <v>29155.28</v>
      </c>
      <c r="I47" s="109"/>
      <c r="J47" s="108"/>
      <c r="K47" s="134"/>
      <c r="L47" s="12"/>
      <c r="M47" s="12"/>
    </row>
    <row r="48" spans="1:13" ht="14.25" customHeight="1">
      <c r="A48" s="28" t="s">
        <v>25</v>
      </c>
      <c r="B48" s="29">
        <v>130110</v>
      </c>
      <c r="C48" s="38" t="s">
        <v>71</v>
      </c>
      <c r="D48" s="30">
        <v>308</v>
      </c>
      <c r="E48" s="31" t="s">
        <v>31</v>
      </c>
      <c r="F48" s="32">
        <v>39.01</v>
      </c>
      <c r="G48" s="30">
        <f t="shared" si="3"/>
        <v>48.76</v>
      </c>
      <c r="H48" s="109">
        <f t="shared" si="2"/>
        <v>15018.08</v>
      </c>
      <c r="I48" s="109"/>
      <c r="J48" s="108"/>
      <c r="K48" s="134"/>
      <c r="L48" s="12"/>
      <c r="M48" s="12"/>
    </row>
    <row r="49" spans="1:13" ht="12.75" customHeight="1">
      <c r="A49" s="28" t="s">
        <v>26</v>
      </c>
      <c r="B49" s="29">
        <v>130626</v>
      </c>
      <c r="C49" s="37" t="s">
        <v>76</v>
      </c>
      <c r="D49" s="30">
        <v>308</v>
      </c>
      <c r="E49" s="31" t="s">
        <v>31</v>
      </c>
      <c r="F49" s="32">
        <v>125.75</v>
      </c>
      <c r="G49" s="30">
        <f t="shared" si="3"/>
        <v>157.19</v>
      </c>
      <c r="H49" s="109">
        <f t="shared" si="2"/>
        <v>48414.52</v>
      </c>
      <c r="I49" s="109"/>
      <c r="J49" s="112">
        <f>SUM(H47:H49)</f>
        <v>92587.88</v>
      </c>
      <c r="K49" s="113"/>
      <c r="L49" s="12"/>
      <c r="M49" s="12"/>
    </row>
    <row r="50" spans="1:13" ht="15" customHeight="1">
      <c r="A50" s="23">
        <v>10</v>
      </c>
      <c r="B50" s="39"/>
      <c r="C50" s="25" t="s">
        <v>54</v>
      </c>
      <c r="D50" s="40"/>
      <c r="E50" s="24"/>
      <c r="F50" s="36"/>
      <c r="G50" s="30">
        <f t="shared" si="3"/>
        <v>0</v>
      </c>
      <c r="H50" s="109"/>
      <c r="I50" s="109"/>
      <c r="J50" s="106"/>
      <c r="K50" s="107"/>
      <c r="L50" s="12"/>
      <c r="M50" s="12"/>
    </row>
    <row r="51" spans="1:13" ht="13.5" customHeight="1" thickBot="1">
      <c r="A51" s="28" t="s">
        <v>27</v>
      </c>
      <c r="B51" s="29">
        <v>170081</v>
      </c>
      <c r="C51" s="37" t="s">
        <v>68</v>
      </c>
      <c r="D51" s="30">
        <v>8</v>
      </c>
      <c r="E51" s="31" t="s">
        <v>33</v>
      </c>
      <c r="F51" s="32">
        <v>250.97</v>
      </c>
      <c r="G51" s="30">
        <f t="shared" si="3"/>
        <v>313.71</v>
      </c>
      <c r="H51" s="109">
        <f t="shared" si="2"/>
        <v>2509.68</v>
      </c>
      <c r="I51" s="109"/>
      <c r="J51" s="150"/>
      <c r="K51" s="151"/>
      <c r="L51" s="12"/>
      <c r="M51" s="12"/>
    </row>
    <row r="52" spans="1:13" ht="13.5" customHeight="1" thickBot="1">
      <c r="A52" s="28" t="s">
        <v>28</v>
      </c>
      <c r="B52" s="29">
        <v>171282</v>
      </c>
      <c r="C52" s="36" t="s">
        <v>86</v>
      </c>
      <c r="D52" s="30">
        <v>8</v>
      </c>
      <c r="E52" s="31" t="s">
        <v>33</v>
      </c>
      <c r="F52" s="32">
        <v>1445.67</v>
      </c>
      <c r="G52" s="30">
        <f t="shared" si="3"/>
        <v>1807.09</v>
      </c>
      <c r="H52" s="109">
        <f>ROUND(SUM(D52*G52),2)</f>
        <v>14456.72</v>
      </c>
      <c r="I52" s="109"/>
      <c r="J52" s="135">
        <f>SUM(H51:H52)</f>
        <v>16966.399999999998</v>
      </c>
      <c r="K52" s="136"/>
      <c r="L52" s="12"/>
      <c r="M52" s="12"/>
    </row>
    <row r="53" spans="1:13" ht="14.25" customHeight="1" thickBot="1">
      <c r="A53" s="28"/>
      <c r="B53" s="29"/>
      <c r="C53" s="35" t="s">
        <v>55</v>
      </c>
      <c r="D53" s="30"/>
      <c r="E53" s="31"/>
      <c r="F53" s="32"/>
      <c r="G53" s="30"/>
      <c r="H53" s="109"/>
      <c r="I53" s="109"/>
      <c r="J53" s="150"/>
      <c r="K53" s="151"/>
      <c r="L53" s="12"/>
      <c r="M53" s="12"/>
    </row>
    <row r="54" spans="1:13" ht="14.25" customHeight="1">
      <c r="A54" s="28" t="s">
        <v>29</v>
      </c>
      <c r="B54" s="29">
        <v>150207</v>
      </c>
      <c r="C54" s="41" t="s">
        <v>89</v>
      </c>
      <c r="D54" s="30">
        <v>308</v>
      </c>
      <c r="E54" s="31" t="s">
        <v>31</v>
      </c>
      <c r="F54" s="32">
        <v>20.51</v>
      </c>
      <c r="G54" s="30">
        <f t="shared" si="3"/>
        <v>25.64</v>
      </c>
      <c r="H54" s="30">
        <v>7897.12</v>
      </c>
      <c r="I54" s="30"/>
      <c r="J54" s="30"/>
      <c r="K54" s="42"/>
      <c r="L54" s="12"/>
      <c r="M54" s="12"/>
    </row>
    <row r="55" spans="1:13" ht="15.75" customHeight="1">
      <c r="A55" s="43" t="s">
        <v>30</v>
      </c>
      <c r="B55" s="44">
        <v>150252</v>
      </c>
      <c r="C55" s="45" t="s">
        <v>69</v>
      </c>
      <c r="D55" s="46">
        <v>136</v>
      </c>
      <c r="E55" s="47" t="s">
        <v>31</v>
      </c>
      <c r="F55" s="48">
        <v>24.61</v>
      </c>
      <c r="G55" s="30">
        <f t="shared" si="3"/>
        <v>30.76</v>
      </c>
      <c r="H55" s="109">
        <f>ROUND(SUM(D55*G55),2)</f>
        <v>4183.36</v>
      </c>
      <c r="I55" s="109"/>
      <c r="J55" s="131">
        <v>12080.48</v>
      </c>
      <c r="K55" s="131"/>
      <c r="L55" s="12"/>
      <c r="M55" s="12"/>
    </row>
    <row r="56" spans="1:13" ht="13.5" thickBot="1">
      <c r="A56" s="14"/>
      <c r="B56" s="15"/>
      <c r="C56" s="16" t="s">
        <v>56</v>
      </c>
      <c r="D56" s="17"/>
      <c r="E56" s="18"/>
      <c r="F56" s="18"/>
      <c r="G56" s="17"/>
      <c r="H56" s="70" t="s">
        <v>57</v>
      </c>
      <c r="I56" s="71"/>
      <c r="J56" s="72">
        <f>SUM(J10:J55)</f>
        <v>427954.65</v>
      </c>
      <c r="K56" s="73"/>
      <c r="L56" s="12"/>
      <c r="M56" s="12"/>
    </row>
  </sheetData>
  <sheetProtection/>
  <mergeCells count="111">
    <mergeCell ref="H53:I53"/>
    <mergeCell ref="H50:I50"/>
    <mergeCell ref="J51:K51"/>
    <mergeCell ref="F37:K37"/>
    <mergeCell ref="F38:G38"/>
    <mergeCell ref="H47:I47"/>
    <mergeCell ref="H38:I39"/>
    <mergeCell ref="J38:K39"/>
    <mergeCell ref="H40:I40"/>
    <mergeCell ref="J45:K45"/>
    <mergeCell ref="J44:K44"/>
    <mergeCell ref="H43:I43"/>
    <mergeCell ref="J53:K53"/>
    <mergeCell ref="J47:K47"/>
    <mergeCell ref="F8:G8"/>
    <mergeCell ref="F7:K7"/>
    <mergeCell ref="H8:I9"/>
    <mergeCell ref="J8:K9"/>
    <mergeCell ref="F31:K33"/>
    <mergeCell ref="F34:K34"/>
    <mergeCell ref="H16:I16"/>
    <mergeCell ref="A1:B5"/>
    <mergeCell ref="A31:B35"/>
    <mergeCell ref="J16:K16"/>
    <mergeCell ref="J41:K41"/>
    <mergeCell ref="J17:K17"/>
    <mergeCell ref="F4:K4"/>
    <mergeCell ref="F5:K5"/>
    <mergeCell ref="F1:K3"/>
    <mergeCell ref="F35:K35"/>
    <mergeCell ref="H52:I52"/>
    <mergeCell ref="J42:K42"/>
    <mergeCell ref="J52:K52"/>
    <mergeCell ref="H42:I42"/>
    <mergeCell ref="J18:K18"/>
    <mergeCell ref="H13:I13"/>
    <mergeCell ref="H29:I29"/>
    <mergeCell ref="J23:K23"/>
    <mergeCell ref="J22:K22"/>
    <mergeCell ref="J21:K21"/>
    <mergeCell ref="H51:I51"/>
    <mergeCell ref="H45:I45"/>
    <mergeCell ref="J55:K55"/>
    <mergeCell ref="J43:K43"/>
    <mergeCell ref="H55:I55"/>
    <mergeCell ref="J48:K48"/>
    <mergeCell ref="J49:K49"/>
    <mergeCell ref="H48:I48"/>
    <mergeCell ref="H46:I46"/>
    <mergeCell ref="J46:K46"/>
    <mergeCell ref="C1:C3"/>
    <mergeCell ref="E2:E3"/>
    <mergeCell ref="H12:I12"/>
    <mergeCell ref="D4:D5"/>
    <mergeCell ref="J10:K10"/>
    <mergeCell ref="E7:E9"/>
    <mergeCell ref="D1:D3"/>
    <mergeCell ref="J11:K11"/>
    <mergeCell ref="J12:K12"/>
    <mergeCell ref="H10:I10"/>
    <mergeCell ref="I6:K6"/>
    <mergeCell ref="G6:H6"/>
    <mergeCell ref="H11:I11"/>
    <mergeCell ref="J13:K13"/>
    <mergeCell ref="J14:K14"/>
    <mergeCell ref="H14:I14"/>
    <mergeCell ref="H15:I15"/>
    <mergeCell ref="J15:K15"/>
    <mergeCell ref="J26:K26"/>
    <mergeCell ref="H23:I23"/>
    <mergeCell ref="H21:I21"/>
    <mergeCell ref="H22:I22"/>
    <mergeCell ref="H17:I17"/>
    <mergeCell ref="H18:I18"/>
    <mergeCell ref="H24:I24"/>
    <mergeCell ref="J20:K20"/>
    <mergeCell ref="J19:K19"/>
    <mergeCell ref="H19:I19"/>
    <mergeCell ref="J25:K25"/>
    <mergeCell ref="H25:I25"/>
    <mergeCell ref="H27:I27"/>
    <mergeCell ref="H20:I20"/>
    <mergeCell ref="J27:K27"/>
    <mergeCell ref="J24:K24"/>
    <mergeCell ref="J50:K50"/>
    <mergeCell ref="G36:K36"/>
    <mergeCell ref="H41:I41"/>
    <mergeCell ref="H28:I28"/>
    <mergeCell ref="J28:K28"/>
    <mergeCell ref="H26:I26"/>
    <mergeCell ref="J29:K29"/>
    <mergeCell ref="J40:K40"/>
    <mergeCell ref="H44:I44"/>
    <mergeCell ref="H49:I49"/>
    <mergeCell ref="C37:C39"/>
    <mergeCell ref="D37:D39"/>
    <mergeCell ref="E37:E39"/>
    <mergeCell ref="C31:C33"/>
    <mergeCell ref="E32:E33"/>
    <mergeCell ref="D34:D35"/>
    <mergeCell ref="D31:D33"/>
    <mergeCell ref="H56:I56"/>
    <mergeCell ref="J56:K56"/>
    <mergeCell ref="D6:E6"/>
    <mergeCell ref="A6:B6"/>
    <mergeCell ref="A7:A9"/>
    <mergeCell ref="B7:B9"/>
    <mergeCell ref="C7:C9"/>
    <mergeCell ref="D7:D9"/>
    <mergeCell ref="A37:A39"/>
    <mergeCell ref="B37:B39"/>
  </mergeCells>
  <printOptions/>
  <pageMargins left="0.7874015748031497" right="0.7874015748031497" top="0.3937007874015748" bottom="0.984251968503937" header="0.5118110236220472" footer="0.5118110236220472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</dc:creator>
  <cp:keywords/>
  <dc:description/>
  <cp:lastModifiedBy>Elma Canto</cp:lastModifiedBy>
  <cp:lastPrinted>2023-01-26T16:55:20Z</cp:lastPrinted>
  <dcterms:created xsi:type="dcterms:W3CDTF">2011-08-21T23:46:59Z</dcterms:created>
  <dcterms:modified xsi:type="dcterms:W3CDTF">2023-01-26T17:09:19Z</dcterms:modified>
  <cp:category/>
  <cp:version/>
  <cp:contentType/>
  <cp:contentStatus/>
</cp:coreProperties>
</file>